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/>
  <c r="K3" i="1"/>
  <c r="F10" i="1"/>
  <c r="G10" i="1" s="1"/>
  <c r="J10" i="1" s="1"/>
  <c r="F3" i="1"/>
  <c r="I10" i="1" l="1"/>
  <c r="G3" i="1"/>
  <c r="J3" i="1" l="1"/>
  <c r="I3" i="1"/>
</calcChain>
</file>

<file path=xl/sharedStrings.xml><?xml version="1.0" encoding="utf-8"?>
<sst xmlns="http://schemas.openxmlformats.org/spreadsheetml/2006/main" count="27" uniqueCount="12">
  <si>
    <t>Ky</t>
  </si>
  <si>
    <t>Z, Ω</t>
  </si>
  <si>
    <t>F, MHz</t>
  </si>
  <si>
    <t>λ, m</t>
  </si>
  <si>
    <r>
      <t>Z</t>
    </r>
    <r>
      <rPr>
        <b/>
        <vertAlign val="subscript"/>
        <sz val="14"/>
        <color theme="0"/>
        <rFont val="Calibri"/>
        <family val="2"/>
        <charset val="204"/>
        <scheme val="minor"/>
      </rPr>
      <t>2</t>
    </r>
    <r>
      <rPr>
        <b/>
        <sz val="14"/>
        <color theme="0"/>
        <rFont val="Calibri"/>
        <family val="2"/>
        <charset val="204"/>
        <scheme val="minor"/>
      </rPr>
      <t>, Ω</t>
    </r>
  </si>
  <si>
    <t>КСВ</t>
  </si>
  <si>
    <r>
      <t>Z</t>
    </r>
    <r>
      <rPr>
        <b/>
        <vertAlign val="subscript"/>
        <sz val="14"/>
        <color theme="0"/>
        <rFont val="Calibri"/>
        <family val="2"/>
        <charset val="204"/>
        <scheme val="minor"/>
      </rPr>
      <t>1</t>
    </r>
    <r>
      <rPr>
        <b/>
        <sz val="14"/>
        <color theme="0"/>
        <rFont val="Calibri"/>
        <family val="2"/>
        <charset val="204"/>
        <scheme val="minor"/>
      </rPr>
      <t>, Ω</t>
    </r>
  </si>
  <si>
    <t>L, m</t>
  </si>
  <si>
    <t>Vc</t>
  </si>
  <si>
    <t>Re</t>
  </si>
  <si>
    <t>Im</t>
  </si>
  <si>
    <r>
      <t>k</t>
    </r>
    <r>
      <rPr>
        <b/>
        <vertAlign val="subscript"/>
        <sz val="14"/>
        <color theme="0"/>
        <rFont val="Calibri"/>
        <family val="2"/>
        <charset val="204"/>
        <scheme val="minor"/>
      </rPr>
      <t>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</si>
</sst>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4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b/>
      <vertAlign val="subscript"/>
      <sz val="14"/>
      <color theme="0"/>
      <name val="Calibri"/>
      <family val="2"/>
      <charset val="204"/>
      <scheme val="minor"/>
    </font>
    <font>
      <sz val="12"/>
      <color theme="1"/>
      <name val="Arial"/>
      <family val="2"/>
      <charset val="204"/>
    </font>
    <font>
      <sz val="12"/>
      <color rgb="FF333333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3" fontId="5" fillId="0" borderId="0" xfId="0" applyNumberFormat="1" applyFont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zoomScaleNormal="100" workbookViewId="0">
      <selection activeCell="F17" sqref="F17"/>
    </sheetView>
  </sheetViews>
  <sheetFormatPr defaultRowHeight="15" x14ac:dyDescent="0.25"/>
  <cols>
    <col min="1" max="8" width="14.140625" customWidth="1"/>
    <col min="9" max="11" width="13.7109375" customWidth="1"/>
    <col min="13" max="13" width="18.28515625" customWidth="1"/>
  </cols>
  <sheetData>
    <row r="1" spans="1:13" ht="20.25" x14ac:dyDescent="0.35">
      <c r="A1" s="11" t="s">
        <v>4</v>
      </c>
      <c r="B1" s="11"/>
      <c r="C1" s="11" t="s">
        <v>1</v>
      </c>
      <c r="D1" s="11" t="s">
        <v>7</v>
      </c>
      <c r="E1" s="11" t="s">
        <v>2</v>
      </c>
      <c r="F1" s="10" t="s">
        <v>3</v>
      </c>
      <c r="G1" s="10" t="s">
        <v>11</v>
      </c>
      <c r="H1" s="11" t="s">
        <v>0</v>
      </c>
      <c r="I1" s="10" t="s">
        <v>6</v>
      </c>
      <c r="J1" s="10"/>
      <c r="K1" s="10" t="s">
        <v>5</v>
      </c>
      <c r="M1" s="4" t="s">
        <v>8</v>
      </c>
    </row>
    <row r="2" spans="1:13" ht="18.75" x14ac:dyDescent="0.3">
      <c r="A2" s="2" t="s">
        <v>9</v>
      </c>
      <c r="B2" s="2" t="s">
        <v>10</v>
      </c>
      <c r="C2" s="11"/>
      <c r="D2" s="11"/>
      <c r="E2" s="11"/>
      <c r="F2" s="10"/>
      <c r="G2" s="10"/>
      <c r="H2" s="11"/>
      <c r="I2" s="3" t="s">
        <v>9</v>
      </c>
      <c r="J2" s="3" t="s">
        <v>10</v>
      </c>
      <c r="K2" s="10"/>
      <c r="L2" s="6"/>
      <c r="M2" s="7">
        <v>299792458</v>
      </c>
    </row>
    <row r="3" spans="1:13" ht="15.75" x14ac:dyDescent="0.25">
      <c r="A3" s="5">
        <v>1000</v>
      </c>
      <c r="B3" s="5">
        <v>0</v>
      </c>
      <c r="C3" s="5">
        <v>50</v>
      </c>
      <c r="D3" s="5">
        <v>0.25</v>
      </c>
      <c r="E3" s="5">
        <v>29</v>
      </c>
      <c r="F3" s="5">
        <f>$M$2/(E3*10^6)</f>
        <v>10.337670965517241</v>
      </c>
      <c r="G3" s="5">
        <f>2*PI()*D3/(F3*H3)</f>
        <v>0.23022540013863171</v>
      </c>
      <c r="H3" s="5">
        <v>0.66</v>
      </c>
      <c r="I3" s="5">
        <f>C3^2*A3*(1+TAN(G3)^2)/((C3-B3*TAN(G3))^2+A3^2*TAN(G3)^2)</f>
        <v>45.91901371849665</v>
      </c>
      <c r="J3" s="5">
        <f>C3*(((C3-B3*TAN(G3))*(B3+C3*TAN(G3))-A3^2*TAN(G3)))/((C3-B3*TAN(G3))^2+A3^2*TAN(G3)^2)</f>
        <v>-203.53195186975782</v>
      </c>
      <c r="K3" s="5">
        <f>(SQRT(A3^2+B3^2+2*C3*A3+C3^2)+SQRT(A3^2+B3^2-2*C3*A3+C3^2))/(SQRT(A3^2+B3^2+2*C3*A3+C3^2)-SQRT(A3^2+B3^2-2*C3*A3+C3^2))</f>
        <v>20</v>
      </c>
      <c r="L3" s="6"/>
      <c r="M3" s="6"/>
    </row>
    <row r="4" spans="1:13" ht="15.75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6"/>
      <c r="M4" s="6"/>
    </row>
    <row r="5" spans="1:13" ht="15.75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6"/>
      <c r="M5" s="6"/>
    </row>
    <row r="6" spans="1:13" ht="15.75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6"/>
      <c r="M6" s="6"/>
    </row>
    <row r="7" spans="1:13" ht="15.75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</row>
    <row r="8" spans="1:13" ht="20.25" x14ac:dyDescent="0.35">
      <c r="A8" s="11" t="s">
        <v>6</v>
      </c>
      <c r="B8" s="11"/>
      <c r="C8" s="11" t="s">
        <v>1</v>
      </c>
      <c r="D8" s="11" t="s">
        <v>7</v>
      </c>
      <c r="E8" s="11" t="s">
        <v>2</v>
      </c>
      <c r="F8" s="10" t="s">
        <v>3</v>
      </c>
      <c r="G8" s="10" t="s">
        <v>11</v>
      </c>
      <c r="H8" s="11" t="s">
        <v>0</v>
      </c>
      <c r="I8" s="10" t="s">
        <v>4</v>
      </c>
      <c r="J8" s="10"/>
      <c r="K8" s="10" t="s">
        <v>5</v>
      </c>
    </row>
    <row r="9" spans="1:13" ht="18.75" x14ac:dyDescent="0.3">
      <c r="A9" s="2" t="s">
        <v>9</v>
      </c>
      <c r="B9" s="2" t="s">
        <v>10</v>
      </c>
      <c r="C9" s="11"/>
      <c r="D9" s="11"/>
      <c r="E9" s="11"/>
      <c r="F9" s="10"/>
      <c r="G9" s="10"/>
      <c r="H9" s="11"/>
      <c r="I9" s="3" t="s">
        <v>9</v>
      </c>
      <c r="J9" s="3" t="s">
        <v>10</v>
      </c>
      <c r="K9" s="10"/>
    </row>
    <row r="10" spans="1:13" ht="15.75" x14ac:dyDescent="0.25">
      <c r="A10" s="5">
        <v>45.91901371849665</v>
      </c>
      <c r="B10" s="5">
        <v>-203.53195186975782</v>
      </c>
      <c r="C10" s="5">
        <v>50</v>
      </c>
      <c r="D10" s="5">
        <v>0.25</v>
      </c>
      <c r="E10" s="5">
        <v>29</v>
      </c>
      <c r="F10" s="5">
        <f>$M$2/(E10*10^6)</f>
        <v>10.337670965517241</v>
      </c>
      <c r="G10" s="5">
        <f>2*PI()*D10/(F10*H10)</f>
        <v>0.23022540013863171</v>
      </c>
      <c r="H10" s="5">
        <v>0.66</v>
      </c>
      <c r="I10" s="5">
        <f>C10^2*A10*(1+TAN(G10)^2)/((C10+B10*TAN(G10))^2+A10^2*TAN(G10)^2)</f>
        <v>1000.0000000000001</v>
      </c>
      <c r="J10" s="5">
        <f>C10*(((C10+B10*TAN(G10))*(B10-C10*TAN(G10))+A10^2*TAN(G10)))/((C10+B10*TAN(G10))^2+A10^2*TAN(G10)^2)</f>
        <v>3.0509527770298141E-13</v>
      </c>
      <c r="K10" s="5">
        <f>(SQRT(A10^2+B10^2+2*C10*A10+C10^2)+SQRT(A10^2+B10^2-2*C10*A10+C10^2))/(SQRT(A10^2+B10^2+2*C10*A10+C10^2)-SQRT(A10^2+B10^2-2*C10*A10+C10^2))</f>
        <v>20.000000000000004</v>
      </c>
    </row>
    <row r="11" spans="1:13" ht="18.75" x14ac:dyDescent="0.3">
      <c r="A11" s="1"/>
      <c r="B11" s="1"/>
      <c r="C11" s="1"/>
      <c r="D11" s="1"/>
      <c r="E11" s="1"/>
      <c r="F11" s="8"/>
      <c r="G11" s="9"/>
      <c r="H11" s="1"/>
      <c r="I11" s="1"/>
      <c r="J11" s="1"/>
      <c r="K11" s="1"/>
    </row>
    <row r="12" spans="1:13" x14ac:dyDescent="0.25">
      <c r="A12" s="1"/>
      <c r="B12" s="1"/>
      <c r="C12" s="1"/>
      <c r="D12" s="1"/>
      <c r="E12" s="1"/>
      <c r="F12" s="8"/>
      <c r="G12" s="8"/>
      <c r="H12" s="1"/>
      <c r="I12" s="1"/>
      <c r="J12" s="1"/>
      <c r="K12" s="1"/>
    </row>
    <row r="13" spans="1:1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3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3" x14ac:dyDescent="0.25">
      <c r="A15" s="1"/>
      <c r="B15" s="1"/>
      <c r="G15" s="1"/>
    </row>
    <row r="16" spans="1:13" x14ac:dyDescent="0.25">
      <c r="G16" s="1"/>
    </row>
    <row r="17" spans="7:7" x14ac:dyDescent="0.25">
      <c r="G17" s="1"/>
    </row>
  </sheetData>
  <mergeCells count="18">
    <mergeCell ref="G1:G2"/>
    <mergeCell ref="G8:G9"/>
    <mergeCell ref="K8:K9"/>
    <mergeCell ref="H8:H9"/>
    <mergeCell ref="I1:J1"/>
    <mergeCell ref="I8:J8"/>
    <mergeCell ref="H1:H2"/>
    <mergeCell ref="K1:K2"/>
    <mergeCell ref="F1:F2"/>
    <mergeCell ref="A1:B1"/>
    <mergeCell ref="A8:B8"/>
    <mergeCell ref="C1:C2"/>
    <mergeCell ref="D1:D2"/>
    <mergeCell ref="E1:E2"/>
    <mergeCell ref="C8:C9"/>
    <mergeCell ref="D8:D9"/>
    <mergeCell ref="E8:E9"/>
    <mergeCell ref="F8:F9"/>
  </mergeCells>
  <pageMargins left="0.7" right="0.7" top="0.75" bottom="0.75" header="0.3" footer="0.3"/>
  <pageSetup paperSize="9" orientation="portrait" horizontalDpi="3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2025-06-26T18:33:35Z</dcterms:modified>
</cp:coreProperties>
</file>